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Toc360532605" localSheetId="0">Sheet1!#REF!</definedName>
    <definedName name="_Toc360532606" localSheetId="0">Sheet1!#REF!</definedName>
    <definedName name="_Toc360532607" localSheetId="0">Sheet1!#REF!</definedName>
    <definedName name="_Toc360532608" localSheetId="0">Sheet1!#REF!</definedName>
    <definedName name="_Toc360532609" localSheetId="0">Sheet1!#REF!</definedName>
    <definedName name="_Toc360532610" localSheetId="0">Sheet1!#REF!</definedName>
    <definedName name="_Toc360532611" localSheetId="0">Sheet1!#REF!</definedName>
    <definedName name="_Toc360532612" localSheetId="0">Sheet1!#REF!</definedName>
    <definedName name="_Toc360532613" localSheetId="0">Sheet1!#REF!</definedName>
    <definedName name="_Toc360532614" localSheetId="0">Sheet1!#REF!</definedName>
    <definedName name="_Toc360532615" localSheetId="0">Sheet1!#REF!</definedName>
    <definedName name="_Toc360532616" localSheetId="0">Sheet1!#REF!</definedName>
    <definedName name="_Toc360532617" localSheetId="0">Sheet1!#REF!</definedName>
    <definedName name="_Toc360532618" localSheetId="0">Sheet1!#REF!</definedName>
    <definedName name="_Toc360532619" localSheetId="0">Sheet1!#REF!</definedName>
    <definedName name="_Toc360532620" localSheetId="0">Sheet1!#REF!</definedName>
    <definedName name="_Toc360532621" localSheetId="0">Sheet1!#REF!</definedName>
    <definedName name="_Toc360532622" localSheetId="0">Sheet1!#REF!</definedName>
    <definedName name="_Toc360532623" localSheetId="0">Sheet1!#REF!</definedName>
    <definedName name="_Toc360532624" localSheetId="0">Sheet1!#REF!</definedName>
    <definedName name="_Toc360532625" localSheetId="0">Sheet1!#REF!</definedName>
    <definedName name="_Toc360532626" localSheetId="0">Sheet1!#REF!</definedName>
    <definedName name="_Toc360532627" localSheetId="0">Sheet1!#REF!</definedName>
    <definedName name="_Toc360532628" localSheetId="0">Sheet1!#REF!</definedName>
    <definedName name="_Toc360532629" localSheetId="0">Sheet1!#REF!</definedName>
    <definedName name="_Toc360532630" localSheetId="0">Sheet1!#REF!</definedName>
    <definedName name="_Toc360532631" localSheetId="0">Sheet1!#REF!</definedName>
    <definedName name="_Toc360532632" localSheetId="0">Sheet1!#REF!</definedName>
    <definedName name="_Toc360532633" localSheetId="0">Sheet1!#REF!</definedName>
    <definedName name="_Toc360532634" localSheetId="0">Sheet1!#REF!</definedName>
    <definedName name="_Toc360532635" localSheetId="0">Sheet1!#REF!</definedName>
    <definedName name="_Toc360532636" localSheetId="0">Sheet1!#REF!</definedName>
    <definedName name="_Toc360532637" localSheetId="0">Sheet1!#REF!</definedName>
    <definedName name="_Toc360532638" localSheetId="0">Sheet1!#REF!</definedName>
    <definedName name="_Toc360532639" localSheetId="0">Sheet1!#REF!</definedName>
    <definedName name="_Toc360532640" localSheetId="0">Sheet1!#REF!</definedName>
    <definedName name="_Toc360532641" localSheetId="0">Sheet1!#REF!</definedName>
    <definedName name="_Toc360532642" localSheetId="0">Sheet1!#REF!</definedName>
    <definedName name="_Toc360532643" localSheetId="0">Sheet1!#REF!</definedName>
    <definedName name="_Toc360532644" localSheetId="0">Sheet1!#REF!</definedName>
  </definedNames>
  <calcPr calcId="145621"/>
</workbook>
</file>

<file path=xl/calcChain.xml><?xml version="1.0" encoding="utf-8"?>
<calcChain xmlns="http://schemas.openxmlformats.org/spreadsheetml/2006/main">
  <c r="G13" i="1" l="1"/>
  <c r="G22" i="1" s="1"/>
  <c r="G14" i="1"/>
  <c r="G23" i="1" s="1"/>
  <c r="G15" i="1"/>
  <c r="G24" i="1" s="1"/>
  <c r="G16" i="1"/>
  <c r="G25" i="1" s="1"/>
  <c r="G17" i="1"/>
  <c r="G26" i="1" s="1"/>
  <c r="F13" i="1"/>
  <c r="F22" i="1" s="1"/>
  <c r="F14" i="1"/>
  <c r="F23" i="1" s="1"/>
  <c r="F15" i="1"/>
  <c r="F24" i="1" s="1"/>
  <c r="F16" i="1"/>
  <c r="F25" i="1" s="1"/>
  <c r="F17" i="1"/>
  <c r="F26" i="1" s="1"/>
  <c r="E13" i="1"/>
  <c r="E22" i="1" s="1"/>
  <c r="E14" i="1"/>
  <c r="E23" i="1" s="1"/>
  <c r="E15" i="1"/>
  <c r="E24" i="1" s="1"/>
  <c r="E16" i="1"/>
  <c r="E25" i="1" s="1"/>
  <c r="E17" i="1"/>
  <c r="E26" i="1" s="1"/>
  <c r="C22" i="1"/>
  <c r="C23" i="1"/>
  <c r="C24" i="1"/>
  <c r="C25" i="1"/>
  <c r="C26" i="1"/>
  <c r="D22" i="1"/>
  <c r="D23" i="1"/>
  <c r="D24" i="1"/>
  <c r="D25" i="1"/>
  <c r="F9" i="1"/>
  <c r="G9" i="1"/>
  <c r="H9" i="1"/>
  <c r="E9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 l="1"/>
  <c r="J9" i="1"/>
  <c r="K9" i="1"/>
</calcChain>
</file>

<file path=xl/sharedStrings.xml><?xml version="1.0" encoding="utf-8"?>
<sst xmlns="http://schemas.openxmlformats.org/spreadsheetml/2006/main" count="45" uniqueCount="35">
  <si>
    <t>Site</t>
  </si>
  <si>
    <t>date baits were placed</t>
  </si>
  <si>
    <t>location</t>
  </si>
  <si>
    <t>taken day 1</t>
  </si>
  <si>
    <t>taken day 2</t>
  </si>
  <si>
    <t>taken day 3</t>
  </si>
  <si>
    <t>remaining</t>
  </si>
  <si>
    <t>total baits distributed</t>
  </si>
  <si>
    <t>%taken</t>
  </si>
  <si>
    <t>total taken</t>
  </si>
  <si>
    <t>OVERALL</t>
  </si>
  <si>
    <t>DAY 0</t>
  </si>
  <si>
    <t>DAY 1</t>
  </si>
  <si>
    <t>DAY 2</t>
  </si>
  <si>
    <t>DAY 3</t>
  </si>
  <si>
    <t>TOTAL PLACED</t>
  </si>
  <si>
    <t>Site 1</t>
  </si>
  <si>
    <t>Site 2</t>
  </si>
  <si>
    <t>Site 3</t>
  </si>
  <si>
    <t>Site 4</t>
  </si>
  <si>
    <t>Site 5</t>
  </si>
  <si>
    <t>BAITS REMAINING (SURVIVAL ANALYSIS) - NUMBERS</t>
  </si>
  <si>
    <t>BAITS REMAINING (SURVIVAL ANALYSIS) - PERCENTS</t>
  </si>
  <si>
    <t xml:space="preserve">Link with Photo / videos </t>
  </si>
  <si>
    <t xml:space="preserve">https://plus.google.com/photos/104160982868017456681/albums/6004360787943480897?authkey=CPml-ePehN_ssAE </t>
  </si>
  <si>
    <t>Batch</t>
  </si>
  <si>
    <t>0721</t>
  </si>
  <si>
    <t>0821</t>
  </si>
  <si>
    <t>Rahovec (peri urban area), Rahohec</t>
  </si>
  <si>
    <t xml:space="preserve">Shala Bajgores (forest) , Mitrovice </t>
  </si>
  <si>
    <t>Village Ponesh - Gadish (agriculture area) , Gjilan</t>
  </si>
  <si>
    <t>Camp Bondsteel (military camp) , Ferizaj</t>
  </si>
  <si>
    <t>Gate 1 (military camp), Jarine - Leposavic</t>
  </si>
  <si>
    <t>Locations - testing ORV up takes</t>
  </si>
  <si>
    <t>ORV uptake  April / May2014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</si>
</sst>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/>
    <xf numFmtId="9" fontId="0" fillId="0" borderId="0" xfId="1" applyFont="1" applyFill="1"/>
    <xf numFmtId="49" fontId="0" fillId="0" borderId="0" xfId="0" applyNumberFormat="1"/>
    <xf numFmtId="49" fontId="0" fillId="0" borderId="0" xfId="0" applyNumberFormat="1" applyFill="1"/>
    <xf numFmtId="0" fontId="3" fillId="0" borderId="0" xfId="0" applyFont="1"/>
    <xf numFmtId="9" fontId="3" fillId="0" borderId="0" xfId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1151654823654"/>
          <c:y val="3.5414744732382604E-2"/>
          <c:w val="0.83659352794315345"/>
          <c:h val="0.88467565451673669"/>
        </c:manualLayout>
      </c:layout>
      <c:lineChart>
        <c:grouping val="standar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Sheet1!$D$21:$G$21</c:f>
              <c:strCache>
                <c:ptCount val="4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Sheet1!$C$22</c:f>
              <c:strCache>
                <c:ptCount val="1"/>
                <c:pt idx="0">
                  <c:v>Site 1 (Rahovec (peri urban area), Rahohec)</c:v>
                </c:pt>
              </c:strCache>
            </c:strRef>
          </c:tx>
          <c:marker>
            <c:symbol val="none"/>
          </c:marker>
          <c:cat>
            <c:strRef>
              <c:f>Sheet1!$D$21:$G$21</c:f>
              <c:strCache>
                <c:ptCount val="4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</c:strCache>
            </c:strRef>
          </c:cat>
          <c:val>
            <c:numRef>
              <c:f>Sheet1!$D$22:$G$22</c:f>
              <c:numCache>
                <c:formatCode>0%</c:formatCode>
                <c:ptCount val="4"/>
                <c:pt idx="0">
                  <c:v>1</c:v>
                </c:pt>
                <c:pt idx="1">
                  <c:v>0.64</c:v>
                </c:pt>
                <c:pt idx="2">
                  <c:v>0.34</c:v>
                </c:pt>
                <c:pt idx="3">
                  <c:v>0.24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Sheet1!$C$23</c:f>
              <c:strCache>
                <c:ptCount val="1"/>
                <c:pt idx="0">
                  <c:v>Site 2 (Shala Bajgores (forest) , Mitrovice 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Sheet1!$D$21:$G$21</c:f>
              <c:strCache>
                <c:ptCount val="4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</c:strCache>
            </c:strRef>
          </c:cat>
          <c:val>
            <c:numRef>
              <c:f>Sheet1!$D$23:$G$23</c:f>
              <c:numCache>
                <c:formatCode>0%</c:formatCode>
                <c:ptCount val="4"/>
                <c:pt idx="0">
                  <c:v>1</c:v>
                </c:pt>
                <c:pt idx="1">
                  <c:v>0.6</c:v>
                </c:pt>
                <c:pt idx="2">
                  <c:v>0.32</c:v>
                </c:pt>
                <c:pt idx="3">
                  <c:v>0.12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Sheet1!$C$26</c:f>
              <c:strCache>
                <c:ptCount val="1"/>
                <c:pt idx="0">
                  <c:v>Site 5 (Gate 1 (military camp), Jarine - Leposavic)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Sheet1!$D$21:$G$21</c:f>
              <c:strCache>
                <c:ptCount val="4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</c:strCache>
            </c:strRef>
          </c:cat>
          <c:val>
            <c:numRef>
              <c:f>Sheet1!$D$26:$G$26</c:f>
              <c:numCache>
                <c:formatCode>0%</c:formatCode>
                <c:ptCount val="4"/>
                <c:pt idx="0">
                  <c:v>1</c:v>
                </c:pt>
                <c:pt idx="1">
                  <c:v>0.26</c:v>
                </c:pt>
                <c:pt idx="2">
                  <c:v>0.16</c:v>
                </c:pt>
                <c:pt idx="3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54816"/>
        <c:axId val="165560704"/>
      </c:lineChart>
      <c:catAx>
        <c:axId val="1655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560704"/>
        <c:crosses val="autoZero"/>
        <c:auto val="1"/>
        <c:lblAlgn val="ctr"/>
        <c:lblOffset val="100"/>
        <c:noMultiLvlLbl val="0"/>
      </c:catAx>
      <c:valAx>
        <c:axId val="16556070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baits remaining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5554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4269435181812264"/>
          <c:y val="5.5580778466521451E-2"/>
          <c:w val="0.41844014160151677"/>
          <c:h val="0.2682878204054280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7655719864304"/>
          <c:y val="3.5414744732382604E-2"/>
          <c:w val="0.83901110684335189"/>
          <c:h val="0.88467565451673669"/>
        </c:manualLayout>
      </c:layout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Sheet1!$D$21:$G$21</c:f>
              <c:strCache>
                <c:ptCount val="4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Sheet1!$C$24</c:f>
              <c:strCache>
                <c:ptCount val="1"/>
                <c:pt idx="0">
                  <c:v>Site 3 (Village Ponesh - Gadish (agriculture area) , Gjilan)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Sheet1!$D$21:$G$21</c:f>
              <c:strCache>
                <c:ptCount val="4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</c:strCache>
            </c:strRef>
          </c:cat>
          <c:val>
            <c:numRef>
              <c:f>Sheet1!$D$24:$G$24</c:f>
              <c:numCache>
                <c:formatCode>0%</c:formatCode>
                <c:ptCount val="4"/>
                <c:pt idx="0">
                  <c:v>1</c:v>
                </c:pt>
                <c:pt idx="1">
                  <c:v>0.48</c:v>
                </c:pt>
                <c:pt idx="2">
                  <c:v>0.3</c:v>
                </c:pt>
                <c:pt idx="3">
                  <c:v>0.1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Sheet1!$C$25</c:f>
              <c:strCache>
                <c:ptCount val="1"/>
                <c:pt idx="0">
                  <c:v>Site 4 (Camp Bondsteel (military camp) , Ferizaj)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Sheet1!$D$21:$G$21</c:f>
              <c:strCache>
                <c:ptCount val="4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</c:strCache>
            </c:strRef>
          </c:cat>
          <c:val>
            <c:numRef>
              <c:f>Sheet1!$D$25:$G$25</c:f>
              <c:numCache>
                <c:formatCode>0%</c:formatCode>
                <c:ptCount val="4"/>
                <c:pt idx="0">
                  <c:v>1</c:v>
                </c:pt>
                <c:pt idx="1">
                  <c:v>0.72</c:v>
                </c:pt>
                <c:pt idx="2">
                  <c:v>0.54</c:v>
                </c:pt>
                <c:pt idx="3">
                  <c:v>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595392"/>
        <c:axId val="165605376"/>
      </c:lineChart>
      <c:catAx>
        <c:axId val="16559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605376"/>
        <c:crosses val="autoZero"/>
        <c:auto val="1"/>
        <c:lblAlgn val="ctr"/>
        <c:lblOffset val="100"/>
        <c:noMultiLvlLbl val="0"/>
      </c:catAx>
      <c:valAx>
        <c:axId val="16560537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baits remaining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5595392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3127688152904934"/>
          <c:y val="0.60268628700168425"/>
          <c:w val="0.32264042943999088"/>
          <c:h val="0.2676708668777064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9</xdr:row>
      <xdr:rowOff>161926</xdr:rowOff>
    </xdr:from>
    <xdr:to>
      <xdr:col>16</xdr:col>
      <xdr:colOff>390525</xdr:colOff>
      <xdr:row>26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27</xdr:row>
      <xdr:rowOff>95251</xdr:rowOff>
    </xdr:from>
    <xdr:to>
      <xdr:col>16</xdr:col>
      <xdr:colOff>200025</xdr:colOff>
      <xdr:row>46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27</xdr:row>
      <xdr:rowOff>0</xdr:rowOff>
    </xdr:from>
    <xdr:to>
      <xdr:col>5</xdr:col>
      <xdr:colOff>154093</xdr:colOff>
      <xdr:row>57</xdr:row>
      <xdr:rowOff>185497</xdr:rowOff>
    </xdr:to>
    <xdr:pic>
      <xdr:nvPicPr>
        <xdr:cNvPr id="5" name="Picture 4" descr="C:\Users\jeton\Desktop\R&amp;mkd\Reporting and time sheets\ORV reporting\Spring 14\Location - testing ORV uptakes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25083" y="5334000"/>
          <a:ext cx="5731510" cy="590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us.google.com/photos/104160982868017456681/albums/6004360787943480897?authkey=CPml-ePehN_ss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4.42578125" bestFit="1" customWidth="1"/>
    <col min="2" max="2" width="21.42578125" bestFit="1" customWidth="1"/>
    <col min="3" max="3" width="48" bestFit="1" customWidth="1"/>
    <col min="4" max="4" width="15" bestFit="1" customWidth="1"/>
    <col min="5" max="5" width="20.5703125" bestFit="1" customWidth="1"/>
    <col min="6" max="6" width="9.140625" customWidth="1"/>
  </cols>
  <sheetData>
    <row r="1" spans="1:17" ht="21" x14ac:dyDescent="0.3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1:17" ht="30" x14ac:dyDescent="0.25">
      <c r="A3" t="s">
        <v>0</v>
      </c>
      <c r="B3" t="s">
        <v>1</v>
      </c>
      <c r="C3" t="s">
        <v>2</v>
      </c>
      <c r="D3" t="s">
        <v>25</v>
      </c>
      <c r="E3" t="s">
        <v>7</v>
      </c>
      <c r="F3" s="2" t="s">
        <v>3</v>
      </c>
      <c r="G3" s="2" t="s">
        <v>4</v>
      </c>
      <c r="H3" s="2" t="s">
        <v>5</v>
      </c>
      <c r="I3" t="s">
        <v>6</v>
      </c>
      <c r="J3" t="s">
        <v>9</v>
      </c>
      <c r="K3" t="s">
        <v>8</v>
      </c>
      <c r="L3" s="11" t="s">
        <v>23</v>
      </c>
      <c r="M3" s="11"/>
      <c r="N3" s="11"/>
      <c r="O3" s="11"/>
      <c r="P3" s="11"/>
    </row>
    <row r="4" spans="1:17" x14ac:dyDescent="0.25">
      <c r="A4">
        <v>1</v>
      </c>
      <c r="B4" s="3">
        <v>41758</v>
      </c>
      <c r="C4" s="4" t="s">
        <v>28</v>
      </c>
      <c r="D4" s="6" t="s">
        <v>26</v>
      </c>
      <c r="E4">
        <v>50</v>
      </c>
      <c r="F4">
        <v>18</v>
      </c>
      <c r="G4">
        <v>15</v>
      </c>
      <c r="H4">
        <v>5</v>
      </c>
      <c r="I4">
        <f t="shared" ref="I4:I8" si="0">E4-SUM(F4:H4)</f>
        <v>12</v>
      </c>
      <c r="J4">
        <f t="shared" ref="J4:J8" si="1">SUM(F4:H4)</f>
        <v>38</v>
      </c>
      <c r="K4" s="1">
        <f t="shared" ref="K4:K8" si="2">SUM(F4:H4)/E4</f>
        <v>0.76</v>
      </c>
    </row>
    <row r="5" spans="1:17" x14ac:dyDescent="0.25">
      <c r="A5">
        <v>2</v>
      </c>
      <c r="B5" s="3">
        <v>41759</v>
      </c>
      <c r="C5" s="4" t="s">
        <v>29</v>
      </c>
      <c r="D5" s="6" t="s">
        <v>27</v>
      </c>
      <c r="E5" s="4">
        <v>50</v>
      </c>
      <c r="F5" s="4">
        <v>20</v>
      </c>
      <c r="G5" s="4">
        <v>14</v>
      </c>
      <c r="H5" s="4">
        <v>10</v>
      </c>
      <c r="I5">
        <f t="shared" si="0"/>
        <v>6</v>
      </c>
      <c r="J5">
        <f t="shared" si="1"/>
        <v>44</v>
      </c>
      <c r="K5" s="1">
        <f t="shared" si="2"/>
        <v>0.88</v>
      </c>
    </row>
    <row r="6" spans="1:17" x14ac:dyDescent="0.25">
      <c r="A6">
        <v>3</v>
      </c>
      <c r="B6" s="3">
        <v>41753</v>
      </c>
      <c r="C6" s="4" t="s">
        <v>30</v>
      </c>
      <c r="D6" s="6" t="s">
        <v>27</v>
      </c>
      <c r="E6">
        <v>50</v>
      </c>
      <c r="F6">
        <v>26</v>
      </c>
      <c r="G6">
        <v>9</v>
      </c>
      <c r="H6">
        <v>10</v>
      </c>
      <c r="I6">
        <f t="shared" si="0"/>
        <v>5</v>
      </c>
      <c r="J6">
        <f t="shared" si="1"/>
        <v>45</v>
      </c>
      <c r="K6" s="1">
        <f t="shared" si="2"/>
        <v>0.9</v>
      </c>
      <c r="L6" s="12"/>
      <c r="M6" s="11"/>
      <c r="N6" s="11"/>
      <c r="O6" s="11"/>
      <c r="P6" s="11"/>
    </row>
    <row r="7" spans="1:17" x14ac:dyDescent="0.25">
      <c r="A7">
        <v>4</v>
      </c>
      <c r="B7" s="3">
        <v>41744</v>
      </c>
      <c r="C7" s="4" t="s">
        <v>31</v>
      </c>
      <c r="D7" s="7" t="s">
        <v>26</v>
      </c>
      <c r="E7" s="4">
        <v>50</v>
      </c>
      <c r="F7" s="4">
        <v>14</v>
      </c>
      <c r="G7" s="4">
        <v>9</v>
      </c>
      <c r="H7" s="4">
        <v>6</v>
      </c>
      <c r="I7" s="4">
        <f t="shared" si="0"/>
        <v>21</v>
      </c>
      <c r="J7" s="4">
        <f t="shared" si="1"/>
        <v>29</v>
      </c>
      <c r="K7" s="5">
        <f t="shared" si="2"/>
        <v>0.57999999999999996</v>
      </c>
      <c r="L7" s="12" t="s">
        <v>24</v>
      </c>
      <c r="M7" s="11"/>
      <c r="N7" s="11"/>
      <c r="O7" s="11"/>
      <c r="P7" s="11"/>
    </row>
    <row r="8" spans="1:17" x14ac:dyDescent="0.25">
      <c r="A8">
        <v>5</v>
      </c>
      <c r="B8" s="3">
        <v>41751</v>
      </c>
      <c r="C8" s="4" t="s">
        <v>32</v>
      </c>
      <c r="D8" s="7" t="s">
        <v>27</v>
      </c>
      <c r="E8" s="4">
        <v>25</v>
      </c>
      <c r="F8" s="4">
        <v>12</v>
      </c>
      <c r="G8" s="4">
        <v>5</v>
      </c>
      <c r="H8" s="4">
        <v>5</v>
      </c>
      <c r="I8" s="4">
        <f t="shared" si="0"/>
        <v>3</v>
      </c>
      <c r="J8" s="4">
        <f t="shared" si="1"/>
        <v>22</v>
      </c>
      <c r="K8" s="5">
        <f t="shared" si="2"/>
        <v>0.88</v>
      </c>
      <c r="L8" s="12"/>
      <c r="M8" s="11"/>
      <c r="N8" s="11"/>
      <c r="O8" s="11"/>
      <c r="P8" s="11"/>
    </row>
    <row r="9" spans="1:17" x14ac:dyDescent="0.25">
      <c r="C9" s="8" t="s">
        <v>10</v>
      </c>
      <c r="D9" s="8"/>
      <c r="E9" s="8">
        <f>SUM(E4:E8)</f>
        <v>225</v>
      </c>
      <c r="F9" s="8">
        <f>SUM(F4:F8)</f>
        <v>90</v>
      </c>
      <c r="G9" s="8">
        <f>SUM(G4:G8)</f>
        <v>52</v>
      </c>
      <c r="H9" s="8">
        <f>SUM(H4:H8)</f>
        <v>36</v>
      </c>
      <c r="I9" s="8">
        <f t="shared" ref="I9" si="3">E9-SUM(F9:H9)</f>
        <v>47</v>
      </c>
      <c r="J9" s="8">
        <f t="shared" ref="J9" si="4">SUM(F9:H9)</f>
        <v>178</v>
      </c>
      <c r="K9" s="9">
        <f t="shared" ref="K9" si="5">SUM(F9:H9)/E9</f>
        <v>0.7911111111111111</v>
      </c>
    </row>
    <row r="11" spans="1:17" x14ac:dyDescent="0.25">
      <c r="C11" s="8" t="s">
        <v>21</v>
      </c>
    </row>
    <row r="12" spans="1:17" x14ac:dyDescent="0.25">
      <c r="B12" t="s">
        <v>15</v>
      </c>
      <c r="C12" t="s">
        <v>0</v>
      </c>
      <c r="D12" t="s">
        <v>11</v>
      </c>
      <c r="E12" t="s">
        <v>12</v>
      </c>
      <c r="F12" t="s">
        <v>13</v>
      </c>
      <c r="G12" t="s">
        <v>14</v>
      </c>
    </row>
    <row r="13" spans="1:17" x14ac:dyDescent="0.25">
      <c r="B13" s="4">
        <v>50</v>
      </c>
      <c r="C13" s="4" t="s">
        <v>16</v>
      </c>
      <c r="D13" s="4">
        <v>50</v>
      </c>
      <c r="E13" s="4">
        <f t="shared" ref="E13:E17" si="6">E4-F4</f>
        <v>32</v>
      </c>
      <c r="F13" s="4">
        <f>D13-F4-G4</f>
        <v>17</v>
      </c>
      <c r="G13" s="4">
        <f>D13-F4-G4-H4</f>
        <v>12</v>
      </c>
    </row>
    <row r="14" spans="1:17" x14ac:dyDescent="0.25">
      <c r="B14" s="4">
        <v>50</v>
      </c>
      <c r="C14" s="4" t="s">
        <v>17</v>
      </c>
      <c r="D14" s="4">
        <v>50</v>
      </c>
      <c r="E14" s="4">
        <f t="shared" si="6"/>
        <v>30</v>
      </c>
      <c r="F14" s="4">
        <f>D14-F5-G5</f>
        <v>16</v>
      </c>
      <c r="G14" s="4">
        <f>D14-F5-G5-H5</f>
        <v>6</v>
      </c>
    </row>
    <row r="15" spans="1:17" x14ac:dyDescent="0.25">
      <c r="B15" s="4">
        <v>50</v>
      </c>
      <c r="C15" s="4" t="s">
        <v>18</v>
      </c>
      <c r="D15" s="4">
        <v>50</v>
      </c>
      <c r="E15" s="4">
        <f t="shared" si="6"/>
        <v>24</v>
      </c>
      <c r="F15" s="4">
        <f>D15-F6-G6</f>
        <v>15</v>
      </c>
      <c r="G15" s="4">
        <f>D15-F6-G6-H6</f>
        <v>5</v>
      </c>
    </row>
    <row r="16" spans="1:17" x14ac:dyDescent="0.25">
      <c r="B16" s="4">
        <v>50</v>
      </c>
      <c r="C16" s="4" t="s">
        <v>19</v>
      </c>
      <c r="D16" s="4">
        <v>50</v>
      </c>
      <c r="E16" s="4">
        <f t="shared" si="6"/>
        <v>36</v>
      </c>
      <c r="F16" s="4">
        <f>D16-F7-G7</f>
        <v>27</v>
      </c>
      <c r="G16" s="4">
        <f>D16-F7-G7-H7</f>
        <v>21</v>
      </c>
    </row>
    <row r="17" spans="2:7" x14ac:dyDescent="0.25">
      <c r="B17" s="4">
        <v>50</v>
      </c>
      <c r="C17" s="4" t="s">
        <v>20</v>
      </c>
      <c r="D17" s="4">
        <v>25</v>
      </c>
      <c r="E17" s="4">
        <f t="shared" si="6"/>
        <v>13</v>
      </c>
      <c r="F17" s="4">
        <f>D17-F8-G8</f>
        <v>8</v>
      </c>
      <c r="G17" s="4">
        <f>D17-F8-G8-H8</f>
        <v>3</v>
      </c>
    </row>
    <row r="20" spans="2:7" x14ac:dyDescent="0.25">
      <c r="C20" s="8" t="s">
        <v>22</v>
      </c>
    </row>
    <row r="21" spans="2:7" x14ac:dyDescent="0.25">
      <c r="B21" t="s">
        <v>15</v>
      </c>
      <c r="C21" t="s">
        <v>0</v>
      </c>
      <c r="D21" t="s">
        <v>11</v>
      </c>
      <c r="E21" t="s">
        <v>12</v>
      </c>
      <c r="F21" t="s">
        <v>13</v>
      </c>
      <c r="G21" t="s">
        <v>14</v>
      </c>
    </row>
    <row r="22" spans="2:7" x14ac:dyDescent="0.25">
      <c r="B22" s="4">
        <v>50</v>
      </c>
      <c r="C22" s="4" t="str">
        <f>CONCATENATE(C13," (",C4,")")</f>
        <v>Site 1 (Rahovec (peri urban area), Rahohec)</v>
      </c>
      <c r="D22" s="5">
        <f t="shared" ref="D22:G25" si="7">D13/$B22</f>
        <v>1</v>
      </c>
      <c r="E22" s="5">
        <f t="shared" si="7"/>
        <v>0.64</v>
      </c>
      <c r="F22" s="5">
        <f t="shared" si="7"/>
        <v>0.34</v>
      </c>
      <c r="G22" s="5">
        <f t="shared" si="7"/>
        <v>0.24</v>
      </c>
    </row>
    <row r="23" spans="2:7" x14ac:dyDescent="0.25">
      <c r="B23" s="4">
        <v>50</v>
      </c>
      <c r="C23" s="4" t="str">
        <f>CONCATENATE(C14," (",C5,")")</f>
        <v>Site 2 (Shala Bajgores (forest) , Mitrovice )</v>
      </c>
      <c r="D23" s="5">
        <f t="shared" si="7"/>
        <v>1</v>
      </c>
      <c r="E23" s="5">
        <f t="shared" si="7"/>
        <v>0.6</v>
      </c>
      <c r="F23" s="5">
        <f t="shared" si="7"/>
        <v>0.32</v>
      </c>
      <c r="G23" s="5">
        <f t="shared" si="7"/>
        <v>0.12</v>
      </c>
    </row>
    <row r="24" spans="2:7" x14ac:dyDescent="0.25">
      <c r="B24" s="4">
        <v>50</v>
      </c>
      <c r="C24" s="4" t="str">
        <f>CONCATENATE(C15," (",C6,")")</f>
        <v>Site 3 (Village Ponesh - Gadish (agriculture area) , Gjilan)</v>
      </c>
      <c r="D24" s="5">
        <f t="shared" si="7"/>
        <v>1</v>
      </c>
      <c r="E24" s="5">
        <f t="shared" si="7"/>
        <v>0.48</v>
      </c>
      <c r="F24" s="5">
        <f t="shared" si="7"/>
        <v>0.3</v>
      </c>
      <c r="G24" s="5">
        <f t="shared" si="7"/>
        <v>0.1</v>
      </c>
    </row>
    <row r="25" spans="2:7" x14ac:dyDescent="0.25">
      <c r="B25" s="4">
        <v>50</v>
      </c>
      <c r="C25" s="4" t="str">
        <f>CONCATENATE(C16," (",C7,")")</f>
        <v>Site 4 (Camp Bondsteel (military camp) , Ferizaj)</v>
      </c>
      <c r="D25" s="5">
        <f t="shared" si="7"/>
        <v>1</v>
      </c>
      <c r="E25" s="5">
        <f t="shared" si="7"/>
        <v>0.72</v>
      </c>
      <c r="F25" s="5">
        <f t="shared" si="7"/>
        <v>0.54</v>
      </c>
      <c r="G25" s="5">
        <f t="shared" si="7"/>
        <v>0.42</v>
      </c>
    </row>
    <row r="26" spans="2:7" x14ac:dyDescent="0.25">
      <c r="B26" s="4">
        <v>50</v>
      </c>
      <c r="C26" s="4" t="str">
        <f>CONCATENATE(C17," (",C8,")")</f>
        <v>Site 5 (Gate 1 (military camp), Jarine - Leposavic)</v>
      </c>
      <c r="D26" s="5">
        <v>1</v>
      </c>
      <c r="E26" s="5">
        <f>E17/$B26</f>
        <v>0.26</v>
      </c>
      <c r="F26" s="5">
        <f>F17/$B26</f>
        <v>0.16</v>
      </c>
      <c r="G26" s="5">
        <f>G17/$B26</f>
        <v>0.06</v>
      </c>
    </row>
    <row r="60" spans="3:3" x14ac:dyDescent="0.25">
      <c r="C60" s="10" t="s">
        <v>33</v>
      </c>
    </row>
  </sheetData>
  <mergeCells count="5">
    <mergeCell ref="L3:P3"/>
    <mergeCell ref="L6:P6"/>
    <mergeCell ref="L8:P8"/>
    <mergeCell ref="L7:P7"/>
    <mergeCell ref="A1:Q1"/>
  </mergeCells>
  <hyperlinks>
    <hyperlink ref="L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Tony Wilsmore</cp:lastModifiedBy>
  <dcterms:created xsi:type="dcterms:W3CDTF">2013-07-25T10:44:05Z</dcterms:created>
  <dcterms:modified xsi:type="dcterms:W3CDTF">2014-10-31T13:59:42Z</dcterms:modified>
</cp:coreProperties>
</file>